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fleming\Desktop\"/>
    </mc:Choice>
  </mc:AlternateContent>
  <bookViews>
    <workbookView xWindow="-24" yWindow="-24" windowWidth="15420" windowHeight="6516"/>
  </bookViews>
  <sheets>
    <sheet name="Premium Analysis" sheetId="1" r:id="rId1"/>
  </sheets>
  <definedNames>
    <definedName name="_xlnm.Print_Area" localSheetId="0">'Premium Analysis'!$A$1:$I$15</definedName>
  </definedNames>
  <calcPr calcId="171027" iterate="1" concurrentCalc="0"/>
</workbook>
</file>

<file path=xl/calcChain.xml><?xml version="1.0" encoding="utf-8"?>
<calcChain xmlns="http://schemas.openxmlformats.org/spreadsheetml/2006/main">
  <c r="H11" i="1" l="1"/>
  <c r="H10" i="1"/>
  <c r="H9" i="1"/>
  <c r="H12" i="1"/>
  <c r="H8" i="1"/>
  <c r="H33" i="1"/>
  <c r="H23" i="1"/>
  <c r="H13" i="1"/>
  <c r="G36" i="1"/>
  <c r="G32" i="1"/>
  <c r="G34" i="1"/>
  <c r="G22" i="1"/>
  <c r="G12" i="1"/>
  <c r="G14" i="1"/>
  <c r="F36" i="1"/>
  <c r="E36" i="1"/>
  <c r="D36" i="1"/>
  <c r="C36" i="1"/>
  <c r="B36" i="1"/>
  <c r="H18" i="1"/>
  <c r="B32" i="1"/>
  <c r="B34" i="1"/>
  <c r="C32" i="1"/>
  <c r="C34" i="1"/>
  <c r="D32" i="1"/>
  <c r="D34" i="1"/>
  <c r="E32" i="1"/>
  <c r="E34" i="1"/>
  <c r="F32" i="1"/>
  <c r="F34" i="1"/>
  <c r="B22" i="1"/>
  <c r="B24" i="1"/>
  <c r="C22" i="1"/>
  <c r="C24" i="1"/>
  <c r="D22" i="1"/>
  <c r="D24" i="1"/>
  <c r="E22" i="1"/>
  <c r="E24" i="1"/>
  <c r="F22" i="1"/>
  <c r="F24" i="1"/>
  <c r="F12" i="1"/>
  <c r="F14" i="1"/>
  <c r="E12" i="1"/>
  <c r="E14" i="1"/>
  <c r="D12" i="1"/>
  <c r="D14" i="1"/>
  <c r="C12" i="1"/>
  <c r="C14" i="1"/>
  <c r="B12" i="1"/>
  <c r="B14" i="1"/>
  <c r="H30" i="1"/>
  <c r="H20" i="1"/>
  <c r="H31" i="1"/>
  <c r="H29" i="1"/>
  <c r="H28" i="1"/>
  <c r="H21" i="1"/>
  <c r="H19" i="1"/>
  <c r="H32" i="1"/>
  <c r="H34" i="1"/>
  <c r="G37" i="1"/>
  <c r="G38" i="1"/>
  <c r="G24" i="1"/>
  <c r="D37" i="1"/>
  <c r="D38" i="1"/>
  <c r="H22" i="1"/>
  <c r="H24" i="1"/>
  <c r="C37" i="1"/>
  <c r="C38" i="1"/>
  <c r="E37" i="1"/>
  <c r="E38" i="1"/>
  <c r="F37" i="1"/>
  <c r="F38" i="1"/>
  <c r="H36" i="1"/>
  <c r="B37" i="1"/>
  <c r="B38" i="1"/>
  <c r="H14" i="1"/>
  <c r="H37" i="1"/>
  <c r="H38" i="1"/>
</calcChain>
</file>

<file path=xl/sharedStrings.xml><?xml version="1.0" encoding="utf-8"?>
<sst xmlns="http://schemas.openxmlformats.org/spreadsheetml/2006/main" count="54" uniqueCount="27">
  <si>
    <t>Loss Ratio</t>
  </si>
  <si>
    <t>Reserves</t>
  </si>
  <si>
    <t xml:space="preserve"># of Claims </t>
  </si>
  <si>
    <t>Paid Losses</t>
  </si>
  <si>
    <t xml:space="preserve">Premium &amp; Loss Summary </t>
  </si>
  <si>
    <t>Total Claims (Reserves+ Paid Losses + Expenses)</t>
  </si>
  <si>
    <t>2010-2011</t>
  </si>
  <si>
    <t>2011-2012</t>
  </si>
  <si>
    <t>Expenses</t>
  </si>
  <si>
    <t xml:space="preserve">Insurance Carrier </t>
  </si>
  <si>
    <t xml:space="preserve">Annual Premium </t>
  </si>
  <si>
    <t>2012-2013</t>
  </si>
  <si>
    <t>5-yr.Totals</t>
  </si>
  <si>
    <t>Workers' Compensation</t>
  </si>
  <si>
    <t>Package</t>
  </si>
  <si>
    <t>Automobile</t>
  </si>
  <si>
    <t>Total Losses</t>
  </si>
  <si>
    <t>2013-2014</t>
  </si>
  <si>
    <t>2014-2015</t>
  </si>
  <si>
    <t>Hanover</t>
  </si>
  <si>
    <t>Donegal</t>
  </si>
  <si>
    <t>Hartford</t>
  </si>
  <si>
    <t>n/a</t>
  </si>
  <si>
    <t>2015-2016</t>
  </si>
  <si>
    <t>Total Premiums</t>
  </si>
  <si>
    <t>Chesapeake</t>
  </si>
  <si>
    <t>ABC Construction,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</si>
</sst>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Palatino Linotype"/>
      <family val="1"/>
    </font>
    <font>
      <i/>
      <sz val="8"/>
      <name val="Palatino Linotype"/>
      <family val="1"/>
    </font>
    <font>
      <b/>
      <sz val="11"/>
      <color indexed="9"/>
      <name val="Arial"/>
      <family val="2"/>
    </font>
    <font>
      <b/>
      <sz val="26"/>
      <color indexed="9"/>
      <name val="Palatino Linotype"/>
      <family val="1"/>
    </font>
    <font>
      <b/>
      <sz val="16"/>
      <color indexed="9"/>
      <name val="Palatino Linotype"/>
      <family val="1"/>
    </font>
    <font>
      <sz val="12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11"/>
      <color rgb="FF006100"/>
      <name val="Calibri"/>
      <family val="2"/>
      <scheme val="minor"/>
    </font>
    <font>
      <b/>
      <i/>
      <sz val="12"/>
      <name val="Arial"/>
      <family val="2"/>
    </font>
    <font>
      <b/>
      <sz val="14"/>
      <color indexed="9"/>
      <name val="Arial"/>
      <family val="2"/>
    </font>
    <font>
      <sz val="14"/>
      <name val="Palatino Linotype"/>
      <family val="1"/>
    </font>
    <font>
      <b/>
      <i/>
      <sz val="12"/>
      <color rgb="FFFF0000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4" borderId="0" applyNumberFormat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Fill="1"/>
    <xf numFmtId="42" fontId="7" fillId="0" borderId="2" xfId="2" applyNumberFormat="1" applyFont="1" applyFill="1" applyBorder="1" applyProtection="1"/>
    <xf numFmtId="10" fontId="7" fillId="0" borderId="0" xfId="2" applyNumberFormat="1" applyFont="1" applyFill="1" applyBorder="1"/>
    <xf numFmtId="10" fontId="7" fillId="0" borderId="0" xfId="0" applyNumberFormat="1" applyFont="1" applyFill="1" applyBorder="1"/>
    <xf numFmtId="0" fontId="7" fillId="3" borderId="3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>
      <alignment horizontal="center"/>
    </xf>
    <xf numFmtId="0" fontId="7" fillId="0" borderId="9" xfId="0" applyFont="1" applyBorder="1"/>
    <xf numFmtId="0" fontId="7" fillId="0" borderId="0" xfId="0" applyFont="1" applyBorder="1"/>
    <xf numFmtId="0" fontId="7" fillId="0" borderId="2" xfId="0" applyFont="1" applyBorder="1"/>
    <xf numFmtId="5" fontId="7" fillId="0" borderId="2" xfId="1" applyNumberFormat="1" applyFont="1" applyBorder="1" applyProtection="1">
      <protection locked="0"/>
    </xf>
    <xf numFmtId="5" fontId="7" fillId="0" borderId="2" xfId="1" applyNumberFormat="1" applyFont="1" applyFill="1" applyBorder="1"/>
    <xf numFmtId="0" fontId="7" fillId="3" borderId="2" xfId="0" quotePrefix="1" applyFont="1" applyFill="1" applyBorder="1" applyAlignment="1" applyProtection="1">
      <alignment horizontal="center"/>
      <protection locked="0"/>
    </xf>
    <xf numFmtId="42" fontId="9" fillId="2" borderId="2" xfId="0" applyNumberFormat="1" applyFont="1" applyFill="1" applyBorder="1"/>
    <xf numFmtId="164" fontId="9" fillId="2" borderId="13" xfId="0" applyNumberFormat="1" applyFont="1" applyFill="1" applyBorder="1"/>
    <xf numFmtId="5" fontId="9" fillId="2" borderId="2" xfId="0" applyNumberFormat="1" applyFont="1" applyFill="1" applyBorder="1"/>
    <xf numFmtId="0" fontId="7" fillId="3" borderId="3" xfId="0" applyFont="1" applyFill="1" applyBorder="1" applyAlignment="1">
      <alignment horizontal="center"/>
    </xf>
    <xf numFmtId="0" fontId="11" fillId="0" borderId="12" xfId="0" applyFont="1" applyBorder="1"/>
    <xf numFmtId="0" fontId="11" fillId="0" borderId="9" xfId="0" applyFont="1" applyBorder="1" applyProtection="1">
      <protection locked="0"/>
    </xf>
    <xf numFmtId="0" fontId="11" fillId="0" borderId="9" xfId="0" applyFont="1" applyFill="1" applyBorder="1"/>
    <xf numFmtId="0" fontId="11" fillId="0" borderId="9" xfId="0" applyFont="1" applyBorder="1"/>
    <xf numFmtId="0" fontId="13" fillId="0" borderId="0" xfId="0" applyFont="1" applyBorder="1"/>
    <xf numFmtId="0" fontId="13" fillId="0" borderId="0" xfId="0" applyFont="1"/>
    <xf numFmtId="0" fontId="11" fillId="0" borderId="16" xfId="0" applyFont="1" applyBorder="1" applyAlignment="1">
      <alignment horizontal="left"/>
    </xf>
    <xf numFmtId="165" fontId="7" fillId="0" borderId="1" xfId="2" applyNumberFormat="1" applyFont="1" applyFill="1" applyBorder="1" applyProtection="1">
      <protection locked="0"/>
    </xf>
    <xf numFmtId="165" fontId="7" fillId="0" borderId="14" xfId="2" applyNumberFormat="1" applyFont="1" applyFill="1" applyBorder="1" applyProtection="1">
      <protection locked="0"/>
    </xf>
    <xf numFmtId="165" fontId="7" fillId="0" borderId="2" xfId="2" applyNumberFormat="1" applyFont="1" applyFill="1" applyBorder="1" applyProtection="1">
      <protection locked="0"/>
    </xf>
    <xf numFmtId="165" fontId="7" fillId="0" borderId="15" xfId="2" applyNumberFormat="1" applyFont="1" applyFill="1" applyBorder="1" applyProtection="1">
      <protection locked="0"/>
    </xf>
    <xf numFmtId="165" fontId="7" fillId="0" borderId="2" xfId="2" applyNumberFormat="1" applyFont="1" applyFill="1" applyBorder="1" applyProtection="1"/>
    <xf numFmtId="37" fontId="7" fillId="0" borderId="2" xfId="2" applyNumberFormat="1" applyFont="1" applyFill="1" applyBorder="1" applyAlignment="1" applyProtection="1">
      <alignment horizontal="center"/>
      <protection locked="0"/>
    </xf>
    <xf numFmtId="37" fontId="7" fillId="0" borderId="15" xfId="2" applyNumberFormat="1" applyFont="1" applyFill="1" applyBorder="1" applyAlignment="1" applyProtection="1">
      <alignment horizontal="center"/>
      <protection locked="0"/>
    </xf>
    <xf numFmtId="0" fontId="14" fillId="0" borderId="10" xfId="0" applyFont="1" applyBorder="1"/>
    <xf numFmtId="10" fontId="15" fillId="0" borderId="11" xfId="2" applyNumberFormat="1" applyFont="1" applyFill="1" applyBorder="1"/>
    <xf numFmtId="10" fontId="15" fillId="0" borderId="11" xfId="0" applyNumberFormat="1" applyFont="1" applyFill="1" applyBorder="1"/>
    <xf numFmtId="0" fontId="3" fillId="0" borderId="0" xfId="0" applyFont="1" applyBorder="1" applyAlignment="1"/>
    <xf numFmtId="0" fontId="2" fillId="0" borderId="0" xfId="0" applyFont="1" applyBorder="1"/>
    <xf numFmtId="0" fontId="2" fillId="0" borderId="17" xfId="0" applyFont="1" applyBorder="1"/>
    <xf numFmtId="10" fontId="7" fillId="0" borderId="17" xfId="0" applyNumberFormat="1" applyFont="1" applyFill="1" applyBorder="1"/>
    <xf numFmtId="0" fontId="8" fillId="3" borderId="13" xfId="0" applyFont="1" applyFill="1" applyBorder="1"/>
    <xf numFmtId="165" fontId="7" fillId="0" borderId="2" xfId="2" applyNumberFormat="1" applyFont="1" applyFill="1" applyBorder="1"/>
    <xf numFmtId="37" fontId="7" fillId="0" borderId="2" xfId="2" applyNumberFormat="1" applyFont="1" applyFill="1" applyBorder="1" applyAlignment="1">
      <alignment horizontal="center"/>
    </xf>
    <xf numFmtId="0" fontId="5" fillId="5" borderId="0" xfId="0" applyFont="1" applyFill="1" applyBorder="1" applyAlignment="1" applyProtection="1">
      <alignment vertical="top"/>
      <protection locked="0"/>
    </xf>
    <xf numFmtId="0" fontId="2" fillId="5" borderId="0" xfId="0" applyFont="1" applyFill="1" applyBorder="1" applyAlignment="1">
      <alignment vertical="top"/>
    </xf>
    <xf numFmtId="0" fontId="10" fillId="5" borderId="0" xfId="3" applyFill="1" applyBorder="1" applyAlignment="1">
      <alignment vertical="top"/>
    </xf>
    <xf numFmtId="0" fontId="2" fillId="5" borderId="17" xfId="0" applyFont="1" applyFill="1" applyBorder="1" applyAlignment="1">
      <alignment vertical="top"/>
    </xf>
    <xf numFmtId="0" fontId="6" fillId="5" borderId="0" xfId="0" applyFont="1" applyFill="1" applyBorder="1" applyAlignment="1" applyProtection="1">
      <alignment vertical="top"/>
      <protection locked="0"/>
    </xf>
    <xf numFmtId="0" fontId="4" fillId="5" borderId="5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42" fontId="9" fillId="5" borderId="2" xfId="0" applyNumberFormat="1" applyFont="1" applyFill="1" applyBorder="1"/>
    <xf numFmtId="5" fontId="9" fillId="5" borderId="2" xfId="0" applyNumberFormat="1" applyFont="1" applyFill="1" applyBorder="1"/>
  </cellXfs>
  <cellStyles count="4">
    <cellStyle name="Comma" xfId="1" builtinId="3"/>
    <cellStyle name="Currency" xfId="2" builtinId="4"/>
    <cellStyle name="Good" xfId="3" builtinId="26"/>
    <cellStyle name="Normal" xfId="0" builtinId="0"/>
  </cellStyles>
  <dxfs count="13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1775460</xdr:colOff>
      <xdr:row>2</xdr:row>
      <xdr:rowOff>95250</xdr:rowOff>
    </xdr:from>
    <xdr:to>
      <xdr:col>4</xdr:col>
      <xdr:colOff>0</xdr:colOff>
      <xdr:row>2</xdr:row>
      <xdr:rowOff>495300</xdr:rowOff>
    </xdr:to>
    <xdr:sp macro="" textlink="">
      <xdr:nvSpPr>
        <xdr:cNvPr id="1380" name="Text Box 30"/>
        <xdr:cNvSpPr txBox="1">
          <a:spLocks noChangeArrowheads="1"/>
        </xdr:cNvSpPr>
      </xdr:nvSpPr>
      <xdr:spPr bwMode="auto">
        <a:xfrm>
          <a:off x="1775460" y="864870"/>
          <a:ext cx="550926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zoomScale="88" zoomScaleNormal="88" workbookViewId="0">
      <pane ySplit="4" topLeftCell="A5" activePane="bottomLeft" state="frozen"/>
      <selection pane="bottomLeft" activeCell="A42" sqref="A42"/>
    </sheetView>
  </sheetViews>
  <sheetFormatPr defaultColWidth="9.109375" defaultRowHeight="15" x14ac:dyDescent="0.35"/>
  <cols>
    <col min="1" max="1" width="52.5546875" style="1" customWidth="1"/>
    <col min="2" max="2" width="16.77734375" style="1" hidden="1" customWidth="1"/>
    <col min="3" max="3" width="16.77734375" style="1" customWidth="1"/>
    <col min="4" max="4" width="20" style="1" customWidth="1"/>
    <col min="5" max="5" width="16.5546875" style="1" customWidth="1"/>
    <col min="6" max="8" width="17.21875" style="1" customWidth="1"/>
    <col min="9" max="9" width="19" style="1" customWidth="1"/>
    <col min="10" max="16384" width="9.109375" style="1"/>
  </cols>
  <sheetData>
    <row r="1" spans="1:9" ht="36" customHeight="1" x14ac:dyDescent="0.35">
      <c r="A1" s="43" t="s">
        <v>26</v>
      </c>
      <c r="B1" s="43"/>
      <c r="C1" s="44"/>
      <c r="D1" s="45"/>
      <c r="E1" s="44"/>
      <c r="F1" s="44"/>
      <c r="G1" s="44"/>
      <c r="H1" s="46"/>
      <c r="I1" s="2"/>
    </row>
    <row r="2" spans="1:9" ht="24.75" customHeight="1" x14ac:dyDescent="0.35">
      <c r="A2" s="47" t="s">
        <v>4</v>
      </c>
      <c r="B2" s="47"/>
      <c r="C2" s="44"/>
      <c r="D2" s="44"/>
      <c r="E2" s="44"/>
      <c r="F2" s="44"/>
      <c r="G2" s="44"/>
      <c r="H2" s="46"/>
      <c r="I2" s="2"/>
    </row>
    <row r="3" spans="1:9" ht="14.25" customHeight="1" thickBot="1" x14ac:dyDescent="0.4">
      <c r="A3" s="36"/>
      <c r="B3" s="36"/>
      <c r="C3" s="37"/>
      <c r="D3" s="37"/>
      <c r="E3" s="37"/>
      <c r="F3" s="37"/>
      <c r="G3" s="37"/>
      <c r="H3" s="38"/>
    </row>
    <row r="4" spans="1:9" ht="16.8" thickBot="1" x14ac:dyDescent="0.4">
      <c r="A4" s="48"/>
      <c r="B4" s="49" t="s">
        <v>6</v>
      </c>
      <c r="C4" s="49" t="s">
        <v>7</v>
      </c>
      <c r="D4" s="49" t="s">
        <v>11</v>
      </c>
      <c r="E4" s="49" t="s">
        <v>17</v>
      </c>
      <c r="F4" s="49" t="s">
        <v>18</v>
      </c>
      <c r="G4" s="50" t="s">
        <v>23</v>
      </c>
      <c r="H4" s="50" t="s">
        <v>12</v>
      </c>
      <c r="I4" s="37"/>
    </row>
    <row r="5" spans="1:9" ht="16.8" thickBot="1" x14ac:dyDescent="0.4">
      <c r="A5" s="9"/>
      <c r="B5" s="10"/>
      <c r="C5" s="4"/>
      <c r="D5" s="4"/>
      <c r="E5" s="4"/>
      <c r="F5" s="5"/>
      <c r="G5" s="5"/>
      <c r="H5" s="5"/>
      <c r="I5" s="37"/>
    </row>
    <row r="6" spans="1:9" s="23" customFormat="1" ht="19.8" x14ac:dyDescent="0.45">
      <c r="A6" s="51" t="s">
        <v>13</v>
      </c>
      <c r="B6" s="52"/>
      <c r="C6" s="53"/>
      <c r="D6" s="53"/>
      <c r="E6" s="53"/>
      <c r="F6" s="53"/>
      <c r="G6" s="53"/>
      <c r="H6" s="54"/>
    </row>
    <row r="7" spans="1:9" ht="16.2" x14ac:dyDescent="0.35">
      <c r="A7" s="19" t="s">
        <v>9</v>
      </c>
      <c r="B7" s="14" t="s">
        <v>21</v>
      </c>
      <c r="C7" s="7" t="s">
        <v>25</v>
      </c>
      <c r="D7" s="7" t="s">
        <v>25</v>
      </c>
      <c r="E7" s="7" t="s">
        <v>25</v>
      </c>
      <c r="F7" s="7" t="s">
        <v>25</v>
      </c>
      <c r="G7" s="7" t="s">
        <v>25</v>
      </c>
      <c r="H7" s="40"/>
    </row>
    <row r="8" spans="1:9" ht="16.2" x14ac:dyDescent="0.35">
      <c r="A8" s="20" t="s">
        <v>10</v>
      </c>
      <c r="B8" s="12">
        <v>46521</v>
      </c>
      <c r="C8" s="26">
        <v>5007</v>
      </c>
      <c r="D8" s="26">
        <v>8225</v>
      </c>
      <c r="E8" s="26">
        <v>7073</v>
      </c>
      <c r="F8" s="26">
        <v>16698</v>
      </c>
      <c r="G8" s="27">
        <v>32473</v>
      </c>
      <c r="H8" s="41">
        <f>SUM(C8:G8)</f>
        <v>69476</v>
      </c>
    </row>
    <row r="9" spans="1:9" ht="16.2" x14ac:dyDescent="0.35">
      <c r="A9" s="21" t="s">
        <v>1</v>
      </c>
      <c r="B9" s="13">
        <v>0</v>
      </c>
      <c r="C9" s="28">
        <v>0</v>
      </c>
      <c r="D9" s="28">
        <v>0</v>
      </c>
      <c r="E9" s="28">
        <v>52586.65</v>
      </c>
      <c r="F9" s="28">
        <v>18190.509999999998</v>
      </c>
      <c r="G9" s="29">
        <v>0</v>
      </c>
      <c r="H9" s="41">
        <f>SUM(C9:G9)</f>
        <v>70777.16</v>
      </c>
    </row>
    <row r="10" spans="1:9" ht="16.2" x14ac:dyDescent="0.35">
      <c r="A10" s="21" t="s">
        <v>3</v>
      </c>
      <c r="B10" s="13">
        <v>7239.45</v>
      </c>
      <c r="C10" s="28">
        <v>195</v>
      </c>
      <c r="D10" s="28">
        <v>0</v>
      </c>
      <c r="E10" s="28">
        <v>25323.47</v>
      </c>
      <c r="F10" s="28">
        <v>2627.24</v>
      </c>
      <c r="G10" s="29">
        <v>0</v>
      </c>
      <c r="H10" s="41">
        <f>SUM(C10:G10)</f>
        <v>28145.71</v>
      </c>
    </row>
    <row r="11" spans="1:9" ht="16.2" x14ac:dyDescent="0.35">
      <c r="A11" s="21" t="s">
        <v>8</v>
      </c>
      <c r="B11" s="13">
        <v>108.5</v>
      </c>
      <c r="C11" s="28">
        <v>0</v>
      </c>
      <c r="D11" s="28">
        <v>0</v>
      </c>
      <c r="E11" s="28">
        <v>0</v>
      </c>
      <c r="F11" s="28">
        <v>0</v>
      </c>
      <c r="G11" s="29">
        <v>0</v>
      </c>
      <c r="H11" s="41">
        <f>SUM(C11:G11)</f>
        <v>0</v>
      </c>
    </row>
    <row r="12" spans="1:9" ht="16.2" x14ac:dyDescent="0.35">
      <c r="A12" s="21" t="s">
        <v>5</v>
      </c>
      <c r="B12" s="3">
        <f t="shared" ref="B12:H12" si="0">SUM(B9:B11)</f>
        <v>7347.95</v>
      </c>
      <c r="C12" s="30">
        <f t="shared" si="0"/>
        <v>195</v>
      </c>
      <c r="D12" s="30">
        <f t="shared" si="0"/>
        <v>0</v>
      </c>
      <c r="E12" s="30">
        <f t="shared" si="0"/>
        <v>77910.12</v>
      </c>
      <c r="F12" s="30">
        <f t="shared" si="0"/>
        <v>20817.75</v>
      </c>
      <c r="G12" s="30">
        <f t="shared" si="0"/>
        <v>0</v>
      </c>
      <c r="H12" s="30">
        <f t="shared" si="0"/>
        <v>98922.87</v>
      </c>
    </row>
    <row r="13" spans="1:9" ht="16.2" x14ac:dyDescent="0.35">
      <c r="A13" s="22" t="s">
        <v>2</v>
      </c>
      <c r="B13" s="11">
        <v>2</v>
      </c>
      <c r="C13" s="31">
        <v>2</v>
      </c>
      <c r="D13" s="31">
        <v>0</v>
      </c>
      <c r="E13" s="31">
        <v>1</v>
      </c>
      <c r="F13" s="31">
        <v>1</v>
      </c>
      <c r="G13" s="32">
        <v>1</v>
      </c>
      <c r="H13" s="42">
        <f>SUM(C13:G13)</f>
        <v>5</v>
      </c>
    </row>
    <row r="14" spans="1:9" ht="16.8" thickBot="1" x14ac:dyDescent="0.4">
      <c r="A14" s="33" t="s">
        <v>0</v>
      </c>
      <c r="B14" s="34">
        <f>PRODUCT(B12/B8)</f>
        <v>0.15794909825670128</v>
      </c>
      <c r="C14" s="35">
        <f t="shared" ref="C14:H14" si="1">IFERROR(SUM(C12/C8),0)</f>
        <v>3.8945476333133611E-2</v>
      </c>
      <c r="D14" s="35">
        <f t="shared" si="1"/>
        <v>0</v>
      </c>
      <c r="E14" s="35">
        <f t="shared" si="1"/>
        <v>11.015144917291106</v>
      </c>
      <c r="F14" s="35">
        <f t="shared" si="1"/>
        <v>1.2467211642112828</v>
      </c>
      <c r="G14" s="35">
        <f>IFERROR(SUM(G12/G8),0)</f>
        <v>0</v>
      </c>
      <c r="H14" s="35">
        <f t="shared" si="1"/>
        <v>1.4238423340434105</v>
      </c>
    </row>
    <row r="15" spans="1:9" ht="16.8" thickBot="1" x14ac:dyDescent="0.4">
      <c r="A15" s="9"/>
      <c r="B15" s="10"/>
      <c r="C15" s="4"/>
      <c r="D15" s="4"/>
      <c r="E15" s="4"/>
      <c r="F15" s="5"/>
      <c r="G15" s="5"/>
      <c r="H15" s="39"/>
    </row>
    <row r="16" spans="1:9" s="24" customFormat="1" ht="19.8" x14ac:dyDescent="0.45">
      <c r="A16" s="51" t="s">
        <v>14</v>
      </c>
      <c r="B16" s="52"/>
      <c r="C16" s="53"/>
      <c r="D16" s="53"/>
      <c r="E16" s="53"/>
      <c r="F16" s="53"/>
      <c r="G16" s="53"/>
      <c r="H16" s="54"/>
    </row>
    <row r="17" spans="1:8" ht="16.2" x14ac:dyDescent="0.35">
      <c r="A17" s="19" t="s">
        <v>9</v>
      </c>
      <c r="B17" s="14" t="s">
        <v>21</v>
      </c>
      <c r="C17" s="7" t="s">
        <v>21</v>
      </c>
      <c r="D17" s="7" t="s">
        <v>19</v>
      </c>
      <c r="E17" s="6" t="s">
        <v>19</v>
      </c>
      <c r="F17" s="8" t="s">
        <v>19</v>
      </c>
      <c r="G17" s="18"/>
      <c r="H17" s="40"/>
    </row>
    <row r="18" spans="1:8" ht="16.2" x14ac:dyDescent="0.35">
      <c r="A18" s="20" t="s">
        <v>10</v>
      </c>
      <c r="B18" s="12">
        <v>10336</v>
      </c>
      <c r="C18" s="26">
        <v>9155</v>
      </c>
      <c r="D18" s="26">
        <v>22525</v>
      </c>
      <c r="E18" s="26">
        <v>25236</v>
      </c>
      <c r="F18" s="26">
        <v>27168.76</v>
      </c>
      <c r="G18" s="27"/>
      <c r="H18" s="41">
        <f>SUM(B18:F18)</f>
        <v>94420.76</v>
      </c>
    </row>
    <row r="19" spans="1:8" ht="16.2" x14ac:dyDescent="0.35">
      <c r="A19" s="21" t="s">
        <v>1</v>
      </c>
      <c r="B19" s="13">
        <v>0</v>
      </c>
      <c r="C19" s="28">
        <v>0</v>
      </c>
      <c r="D19" s="28">
        <v>0</v>
      </c>
      <c r="E19" s="28">
        <v>13500</v>
      </c>
      <c r="F19" s="28">
        <v>0</v>
      </c>
      <c r="G19" s="29"/>
      <c r="H19" s="41">
        <f>SUM(B19:F19)</f>
        <v>13500</v>
      </c>
    </row>
    <row r="20" spans="1:8" ht="16.2" x14ac:dyDescent="0.35">
      <c r="A20" s="21" t="s">
        <v>3</v>
      </c>
      <c r="B20" s="13">
        <v>3911.32</v>
      </c>
      <c r="C20" s="28">
        <v>46299</v>
      </c>
      <c r="D20" s="28">
        <v>24974.32</v>
      </c>
      <c r="E20" s="28">
        <v>1372.09</v>
      </c>
      <c r="F20" s="28">
        <v>1366.88</v>
      </c>
      <c r="G20" s="29"/>
      <c r="H20" s="41">
        <f>SUM(B20:F20)</f>
        <v>77923.61</v>
      </c>
    </row>
    <row r="21" spans="1:8" ht="16.2" x14ac:dyDescent="0.35">
      <c r="A21" s="21" t="s">
        <v>8</v>
      </c>
      <c r="B21" s="13">
        <v>179</v>
      </c>
      <c r="C21" s="28">
        <v>971</v>
      </c>
      <c r="D21" s="28">
        <v>1210.02</v>
      </c>
      <c r="E21" s="28">
        <v>0</v>
      </c>
      <c r="F21" s="28">
        <v>500</v>
      </c>
      <c r="G21" s="29"/>
      <c r="H21" s="41">
        <f>SUM(B21:F21)</f>
        <v>2860.02</v>
      </c>
    </row>
    <row r="22" spans="1:8" ht="16.2" x14ac:dyDescent="0.35">
      <c r="A22" s="21" t="s">
        <v>5</v>
      </c>
      <c r="B22" s="3">
        <f t="shared" ref="B22:H22" si="2">SUM(B19:B21)</f>
        <v>4090.32</v>
      </c>
      <c r="C22" s="30">
        <f t="shared" si="2"/>
        <v>47270</v>
      </c>
      <c r="D22" s="30">
        <f t="shared" si="2"/>
        <v>26184.34</v>
      </c>
      <c r="E22" s="30">
        <f t="shared" si="2"/>
        <v>14872.09</v>
      </c>
      <c r="F22" s="30">
        <f t="shared" si="2"/>
        <v>1866.88</v>
      </c>
      <c r="G22" s="30">
        <f t="shared" si="2"/>
        <v>0</v>
      </c>
      <c r="H22" s="30">
        <f t="shared" si="2"/>
        <v>94283.63</v>
      </c>
    </row>
    <row r="23" spans="1:8" ht="16.2" x14ac:dyDescent="0.35">
      <c r="A23" s="22" t="s">
        <v>2</v>
      </c>
      <c r="B23" s="11">
        <v>5</v>
      </c>
      <c r="C23" s="31">
        <v>9</v>
      </c>
      <c r="D23" s="31">
        <v>6</v>
      </c>
      <c r="E23" s="31">
        <v>4</v>
      </c>
      <c r="F23" s="31">
        <v>2</v>
      </c>
      <c r="G23" s="32"/>
      <c r="H23" s="42">
        <f>SUM(C23:F23)</f>
        <v>21</v>
      </c>
    </row>
    <row r="24" spans="1:8" ht="16.8" thickBot="1" x14ac:dyDescent="0.4">
      <c r="A24" s="33" t="s">
        <v>0</v>
      </c>
      <c r="B24" s="34">
        <f>PRODUCT(B22/B18)</f>
        <v>0.39573529411764707</v>
      </c>
      <c r="C24" s="35">
        <f>IFERROR(SUM(C22/C18),0)</f>
        <v>5.1632987438558162</v>
      </c>
      <c r="D24" s="35">
        <f t="shared" ref="D24:H24" si="3">IFERROR(SUM(D22/D18),0)</f>
        <v>1.1624568257491676</v>
      </c>
      <c r="E24" s="35">
        <f t="shared" si="3"/>
        <v>0.58932041527975909</v>
      </c>
      <c r="F24" s="35">
        <f t="shared" si="3"/>
        <v>6.8714214413907751E-2</v>
      </c>
      <c r="G24" s="35">
        <f t="shared" si="3"/>
        <v>0</v>
      </c>
      <c r="H24" s="35">
        <f t="shared" si="3"/>
        <v>0.99854767108419806</v>
      </c>
    </row>
    <row r="25" spans="1:8" ht="15.6" thickBot="1" x14ac:dyDescent="0.4">
      <c r="A25" s="37"/>
      <c r="B25" s="37"/>
      <c r="C25" s="37"/>
      <c r="D25" s="37"/>
      <c r="E25" s="37"/>
      <c r="F25" s="37"/>
      <c r="G25" s="37"/>
      <c r="H25" s="38"/>
    </row>
    <row r="26" spans="1:8" s="24" customFormat="1" ht="19.8" x14ac:dyDescent="0.45">
      <c r="A26" s="51" t="s">
        <v>15</v>
      </c>
      <c r="B26" s="52"/>
      <c r="C26" s="53"/>
      <c r="D26" s="53"/>
      <c r="E26" s="53"/>
      <c r="F26" s="53"/>
      <c r="G26" s="53"/>
      <c r="H26" s="54"/>
    </row>
    <row r="27" spans="1:8" ht="16.2" x14ac:dyDescent="0.35">
      <c r="A27" s="19" t="s">
        <v>9</v>
      </c>
      <c r="B27" s="14"/>
      <c r="C27" s="7"/>
      <c r="D27" s="7" t="s">
        <v>20</v>
      </c>
      <c r="E27" s="6" t="s">
        <v>20</v>
      </c>
      <c r="F27" s="8" t="s">
        <v>20</v>
      </c>
      <c r="G27" s="18"/>
      <c r="H27" s="40"/>
    </row>
    <row r="28" spans="1:8" ht="16.2" x14ac:dyDescent="0.35">
      <c r="A28" s="20" t="s">
        <v>10</v>
      </c>
      <c r="B28" s="12" t="s">
        <v>22</v>
      </c>
      <c r="C28" s="26">
        <v>0</v>
      </c>
      <c r="D28" s="26">
        <v>34282</v>
      </c>
      <c r="E28" s="26">
        <v>40955</v>
      </c>
      <c r="F28" s="26">
        <v>33313</v>
      </c>
      <c r="G28" s="27"/>
      <c r="H28" s="41">
        <f>SUM(B28:F28)</f>
        <v>108550</v>
      </c>
    </row>
    <row r="29" spans="1:8" ht="16.2" x14ac:dyDescent="0.35">
      <c r="A29" s="21" t="s">
        <v>1</v>
      </c>
      <c r="B29" s="13">
        <v>0</v>
      </c>
      <c r="C29" s="28">
        <v>0</v>
      </c>
      <c r="D29" s="28">
        <v>0</v>
      </c>
      <c r="E29" s="28">
        <v>0</v>
      </c>
      <c r="F29" s="28">
        <v>0</v>
      </c>
      <c r="G29" s="29"/>
      <c r="H29" s="41">
        <f>SUM(B29:F29)</f>
        <v>0</v>
      </c>
    </row>
    <row r="30" spans="1:8" ht="16.2" x14ac:dyDescent="0.35">
      <c r="A30" s="21" t="s">
        <v>3</v>
      </c>
      <c r="B30" s="13">
        <v>0</v>
      </c>
      <c r="C30" s="28">
        <v>0</v>
      </c>
      <c r="D30" s="28">
        <v>1072.8599999999999</v>
      </c>
      <c r="E30" s="28">
        <v>780.44</v>
      </c>
      <c r="F30" s="28">
        <v>14325</v>
      </c>
      <c r="G30" s="29"/>
      <c r="H30" s="41">
        <f>SUM(B30:F30)</f>
        <v>16178.3</v>
      </c>
    </row>
    <row r="31" spans="1:8" ht="16.2" x14ac:dyDescent="0.35">
      <c r="A31" s="21" t="s">
        <v>8</v>
      </c>
      <c r="B31" s="13">
        <v>0</v>
      </c>
      <c r="C31" s="28">
        <v>0</v>
      </c>
      <c r="D31" s="28">
        <v>0</v>
      </c>
      <c r="E31" s="28">
        <v>660.6</v>
      </c>
      <c r="F31" s="28">
        <v>100</v>
      </c>
      <c r="G31" s="29"/>
      <c r="H31" s="41">
        <f>SUM(B31:F31)</f>
        <v>760.6</v>
      </c>
    </row>
    <row r="32" spans="1:8" ht="16.2" x14ac:dyDescent="0.35">
      <c r="A32" s="21" t="s">
        <v>5</v>
      </c>
      <c r="B32" s="3">
        <f t="shared" ref="B32:H32" si="4">SUM(B29:B31)</f>
        <v>0</v>
      </c>
      <c r="C32" s="30">
        <f t="shared" si="4"/>
        <v>0</v>
      </c>
      <c r="D32" s="30">
        <f t="shared" si="4"/>
        <v>1072.8599999999999</v>
      </c>
      <c r="E32" s="30">
        <f t="shared" si="4"/>
        <v>1441.04</v>
      </c>
      <c r="F32" s="30">
        <f t="shared" si="4"/>
        <v>14425</v>
      </c>
      <c r="G32" s="30">
        <f t="shared" si="4"/>
        <v>0</v>
      </c>
      <c r="H32" s="30">
        <f t="shared" si="4"/>
        <v>16938.899999999998</v>
      </c>
    </row>
    <row r="33" spans="1:8" ht="16.2" x14ac:dyDescent="0.35">
      <c r="A33" s="22" t="s">
        <v>2</v>
      </c>
      <c r="B33" s="11"/>
      <c r="C33" s="31"/>
      <c r="D33" s="31">
        <v>3</v>
      </c>
      <c r="E33" s="31">
        <v>1</v>
      </c>
      <c r="F33" s="31">
        <v>2</v>
      </c>
      <c r="G33" s="32"/>
      <c r="H33" s="42">
        <f>SUM(C33:F33)</f>
        <v>6</v>
      </c>
    </row>
    <row r="34" spans="1:8" ht="16.8" thickBot="1" x14ac:dyDescent="0.4">
      <c r="A34" s="33" t="s">
        <v>0</v>
      </c>
      <c r="B34" s="34" t="e">
        <f>PRODUCT(B32/B28)</f>
        <v>#VALUE!</v>
      </c>
      <c r="C34" s="35">
        <f>IFERROR(SUM(C32/C28),0)</f>
        <v>0</v>
      </c>
      <c r="D34" s="35">
        <f t="shared" ref="D34:H34" si="5">IFERROR(SUM(D32/D28),0)</f>
        <v>3.1295140306866573E-2</v>
      </c>
      <c r="E34" s="35">
        <f t="shared" si="5"/>
        <v>3.5185935783176657E-2</v>
      </c>
      <c r="F34" s="35">
        <f t="shared" si="5"/>
        <v>0.43301413862456101</v>
      </c>
      <c r="G34" s="35">
        <f t="shared" si="5"/>
        <v>0</v>
      </c>
      <c r="H34" s="35">
        <f t="shared" si="5"/>
        <v>0.15604698295716257</v>
      </c>
    </row>
    <row r="35" spans="1:8" x14ac:dyDescent="0.35">
      <c r="A35" s="37"/>
      <c r="B35" s="37"/>
      <c r="C35" s="37"/>
      <c r="D35" s="37"/>
      <c r="E35" s="37"/>
      <c r="F35" s="37"/>
      <c r="G35" s="37"/>
      <c r="H35" s="38"/>
    </row>
    <row r="36" spans="1:8" ht="16.2" x14ac:dyDescent="0.35">
      <c r="A36" s="25" t="s">
        <v>24</v>
      </c>
      <c r="B36" s="17" t="e">
        <f t="shared" ref="B36:H36" si="6">B8+B18+B28</f>
        <v>#VALUE!</v>
      </c>
      <c r="C36" s="55">
        <f t="shared" si="6"/>
        <v>14162</v>
      </c>
      <c r="D36" s="55">
        <f t="shared" si="6"/>
        <v>65032</v>
      </c>
      <c r="E36" s="55">
        <f t="shared" si="6"/>
        <v>73264</v>
      </c>
      <c r="F36" s="55">
        <f t="shared" si="6"/>
        <v>77179.759999999995</v>
      </c>
      <c r="G36" s="55">
        <f t="shared" si="6"/>
        <v>32473</v>
      </c>
      <c r="H36" s="56">
        <f t="shared" si="6"/>
        <v>272446.76</v>
      </c>
    </row>
    <row r="37" spans="1:8" ht="16.2" x14ac:dyDescent="0.35">
      <c r="A37" s="25" t="s">
        <v>16</v>
      </c>
      <c r="B37" s="15">
        <f t="shared" ref="B37:H37" si="7">SUM(B32,B22,B12)</f>
        <v>11438.27</v>
      </c>
      <c r="C37" s="55">
        <f t="shared" si="7"/>
        <v>47465</v>
      </c>
      <c r="D37" s="55">
        <f t="shared" si="7"/>
        <v>27257.200000000001</v>
      </c>
      <c r="E37" s="55">
        <f t="shared" si="7"/>
        <v>94223.25</v>
      </c>
      <c r="F37" s="55">
        <f t="shared" si="7"/>
        <v>37109.630000000005</v>
      </c>
      <c r="G37" s="55">
        <f t="shared" si="7"/>
        <v>0</v>
      </c>
      <c r="H37" s="55">
        <f t="shared" si="7"/>
        <v>210145.4</v>
      </c>
    </row>
    <row r="38" spans="1:8" ht="16.8" thickBot="1" x14ac:dyDescent="0.4">
      <c r="A38" s="25" t="s">
        <v>0</v>
      </c>
      <c r="B38" s="16" t="e">
        <f t="shared" ref="B38" si="8">B37/B36</f>
        <v>#VALUE!</v>
      </c>
      <c r="C38" s="35">
        <f t="shared" ref="C38:F38" si="9">IFERROR(SUM(C37/C36),0)</f>
        <v>3.3515746363507981</v>
      </c>
      <c r="D38" s="35">
        <f t="shared" si="9"/>
        <v>0.41913519498093249</v>
      </c>
      <c r="E38" s="35">
        <f t="shared" si="9"/>
        <v>1.2860784286962219</v>
      </c>
      <c r="F38" s="35">
        <f t="shared" si="9"/>
        <v>0.48082074885954568</v>
      </c>
      <c r="G38" s="35">
        <f>IFERROR(SUM(G37/G36),0)</f>
        <v>0</v>
      </c>
      <c r="H38" s="35">
        <f>IFERROR(SUM(H37/H36),0)</f>
        <v>0.77132647861182124</v>
      </c>
    </row>
  </sheetData>
  <sheetProtection formatCells="0" selectLockedCells="1" selectUnlockedCells="1"/>
  <phoneticPr fontId="0" type="noConversion"/>
  <conditionalFormatting sqref="I10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:H14">
    <cfRule type="cellIs" dxfId="12" priority="19" operator="greaterThan">
      <formula>0.75</formula>
    </cfRule>
    <cfRule type="cellIs" dxfId="11" priority="18" operator="between">
      <formula>0.26</formula>
      <formula>0.74</formula>
    </cfRule>
    <cfRule type="cellIs" dxfId="10" priority="17" operator="lessThan">
      <formula>0.25</formula>
    </cfRule>
  </conditionalFormatting>
  <conditionalFormatting sqref="C34:H34">
    <cfRule type="cellIs" dxfId="9" priority="8" operator="lessThan">
      <formula>0.25</formula>
    </cfRule>
    <cfRule type="cellIs" dxfId="8" priority="9" operator="between">
      <formula>0.26</formula>
      <formula>0.74</formula>
    </cfRule>
    <cfRule type="cellIs" dxfId="7" priority="10" operator="greaterThan">
      <formula>0.75</formula>
    </cfRule>
  </conditionalFormatting>
  <conditionalFormatting sqref="C24:H24">
    <cfRule type="cellIs" dxfId="6" priority="5" operator="lessThan">
      <formula>0.25</formula>
    </cfRule>
    <cfRule type="cellIs" dxfId="5" priority="6" operator="between">
      <formula>0.26</formula>
      <formula>0.74</formula>
    </cfRule>
    <cfRule type="cellIs" dxfId="4" priority="7" operator="greaterThan">
      <formula>0.75</formula>
    </cfRule>
  </conditionalFormatting>
  <conditionalFormatting sqref="C38:H38">
    <cfRule type="cellIs" dxfId="3" priority="2" operator="lessThan">
      <formula>0.25</formula>
    </cfRule>
    <cfRule type="cellIs" dxfId="2" priority="3" operator="between">
      <formula>0.26</formula>
      <formula>0.74</formula>
    </cfRule>
    <cfRule type="cellIs" dxfId="1" priority="4" operator="greaterThan">
      <formula>0.75</formula>
    </cfRule>
  </conditionalFormatting>
  <conditionalFormatting sqref="F38">
    <cfRule type="cellIs" dxfId="0" priority="1" operator="between">
      <formula>0.25</formula>
      <formula>0.74</formula>
    </cfRule>
  </conditionalFormatting>
  <pageMargins left="0.99" right="0.48" top="0.26" bottom="0.25" header="0.25" footer="0.25"/>
  <pageSetup scale="7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98D0124F3C144E8C975D25383F5DEA" ma:contentTypeVersion="4" ma:contentTypeDescription="Create a new document." ma:contentTypeScope="" ma:versionID="d2d30c5a1cc64736b82f92a05d86fa92">
  <xsd:schema xmlns:xsd="http://www.w3.org/2001/XMLSchema" xmlns:xs="http://www.w3.org/2001/XMLSchema" xmlns:p="http://schemas.microsoft.com/office/2006/metadata/properties" xmlns:ns2="d151be1a-4709-4687-91ef-f3f321f8f90d" xmlns:ns3="4f5dcf17-eac4-466a-8a9c-85ad837f48c1" targetNamespace="http://schemas.microsoft.com/office/2006/metadata/properties" ma:root="true" ma:fieldsID="fc33c1c9935f2934e5d9dae16fec3bf5" ns2:_="" ns3:_="">
    <xsd:import namespace="d151be1a-4709-4687-91ef-f3f321f8f90d"/>
    <xsd:import namespace="4f5dcf17-eac4-466a-8a9c-85ad837f48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51be1a-4709-4687-91ef-f3f321f8f9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dcf17-eac4-466a-8a9c-85ad837f48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577F7C4-092B-488B-8411-E267785503F1}"/>
</file>

<file path=customXml/itemProps2.xml><?xml version="1.0" encoding="utf-8"?>
<ds:datastoreItem xmlns:ds="http://schemas.openxmlformats.org/officeDocument/2006/customXml" ds:itemID="{376B866F-4710-4F8E-87A3-B8BF5D1D84BF}"/>
</file>

<file path=customXml/itemProps3.xml><?xml version="1.0" encoding="utf-8"?>
<ds:datastoreItem xmlns:ds="http://schemas.openxmlformats.org/officeDocument/2006/customXml" ds:itemID="{5CE8D718-BB55-40C9-88D8-653795B43B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Premium Analysis</vt:lpstr>
      <vt:lpstr>'Premium Analysis'!Print_Area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Cost of Risk Trending</dc:title>
  <dc:creator>Zywave, Inc.</dc:creator>
  <cp:lastModifiedBy>Mark Fleming</cp:lastModifiedBy>
  <cp:lastPrinted>2014-09-24T12:20:44Z</cp:lastPrinted>
  <dcterms:created xsi:type="dcterms:W3CDTF">2002-09-03T13:28:31Z</dcterms:created>
  <dcterms:modified xsi:type="dcterms:W3CDTF">2016-08-17T15:02:31Z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0x0101006598D0124F3C144E8C975D25383F5DEA</vt:lpwstr>
  </property>
  <property fmtid="{D5CDD505-2E9C-101B-9397-08002B2CF9AE}" pid="3" name="Order">
    <vt:r8>15400</vt:r8>
  </property>
</Properties>
</file>